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934"/>
  </bookViews>
  <sheets>
    <sheet name="设备清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<sst xmlns="http://schemas.openxmlformats.org/spreadsheetml/2006/main" count="123" uniqueCount="81">
  <si>
    <t>室外院墙弱电</t>
  </si>
  <si>
    <t>序号</t>
  </si>
  <si>
    <t>设备名称</t>
  </si>
  <si>
    <t>推荐品牌</t>
  </si>
  <si>
    <t>技术参数</t>
  </si>
  <si>
    <t>数量</t>
  </si>
  <si>
    <t>单位</t>
  </si>
  <si>
    <t>单价（元）</t>
  </si>
  <si>
    <t>小计（元）</t>
  </si>
  <si>
    <t>监控系统</t>
  </si>
  <si>
    <t>高清网络摄像机</t>
  </si>
  <si>
    <t>大华、海康威视、宇视</t>
  </si>
  <si>
    <t>采用高性能200万1/2.8英寸CMOS图像传感器，低照度效果好，图像清晰度高
可输出200万(1920×1080)@25fps
支持H.265编码，压缩比高，超低码流
内置高效红外补光灯，最大红外监控距离50米
支持数字宽动态，3D降噪，强光抑制，背光补偿，数字水印，适用不同监控环境
支持SMART H.264/H.265，灵活编码，适用不同带宽和存储环境
支持DC12V/PoE供电方式
支持IP67防护等级</t>
  </si>
  <si>
    <t>台</t>
  </si>
  <si>
    <t>监控立杆</t>
  </si>
  <si>
    <t>国产优质</t>
  </si>
  <si>
    <t>2.5米立杆含监控支架</t>
  </si>
  <si>
    <t>根</t>
  </si>
  <si>
    <t>室外防水设备箱</t>
  </si>
  <si>
    <t>冷轧钢板300*400*180，内含导轨、空开、插座</t>
  </si>
  <si>
    <t>个</t>
  </si>
  <si>
    <t>8口poe交换机</t>
  </si>
  <si>
    <t>华三、华为、锐捷</t>
  </si>
  <si>
    <t xml:space="preserve">8个千兆电口+2个千兆上联光口，其中8个口支持PoE/PoE+供电，最大PoE功率120W，交换机容量20Gbps，包转发率15Mpps，非网管型交换机，桌面式，可上机架                             </t>
  </si>
  <si>
    <t>网线</t>
  </si>
  <si>
    <t>六类网线 国标</t>
  </si>
  <si>
    <t>米</t>
  </si>
  <si>
    <t>电源线</t>
  </si>
  <si>
    <t>RVV 3*2.5</t>
  </si>
  <si>
    <t>周界（电子围栏）报警系统</t>
  </si>
  <si>
    <t>中心报警控制器</t>
  </si>
  <si>
    <t>主机具有全独立4路总线输入，具有极强的防雷抗干扰设计。
大屏幕中文蓝屏显示，8个完全独立分区，可带8个分体键盘。
具有250个总线防区，各个防区属性可设置(延时、即时、24小时防区)。
不用任何中继或放大器， 用线RVV2*1.0可达到5公里两边布线可达到10公里。
信号采用独创的低阻传输线技术，传输可靠,抗干扰能力强。
信号采用独创单片机加密传输，速度快，信号准，不掉码。
全事件记忆(黑匣子):布撤防、报警、故障等全记录不可删除。
多个用户码，不同权限，不同级别，不同功能控制，方便灵活可控。
自动布防/延时布防：每个分区每天的自动布撤防时间可编。
可与电子地图方便连接 (选购)。
具有RJ45网络端口功能，可连接电脑软件使用(选购)。输入电压：185～245VAC、50Hz/15VA
消耗电流：静态200mA   报警400mA
备用电池： 12V 7AH免维护电池
使用工作温度：-20℃～+55℃
使用环境湿度：≤95%RH
总线输入端口: 2路普通总线+2路485自检总线
无线接收频率: 315MHz
与电脑连接端口: RJ45网络端口
外形尺寸：255*235*70mm</t>
  </si>
  <si>
    <t>套</t>
  </si>
  <si>
    <t>报警主机控制键盘</t>
  </si>
  <si>
    <t>采用高端ARM32-bit、Cortex -M3
加快运行速度，超大的容量设计。
采用485通讯接口，在不加任何中继器的情况下可以传输1.2km。
全新UI菜单式设计，类似于手机操作。
3.5寸192*96高清分辨率液晶屏显示。
外观采用高端ABS材质，高端大气上档次。输入电压:DC12V～24V
消耗电流:静态≤65mA     报警≤90mA
使用工作温度:-20℃～+55℃
相对湿度:≤95%RH
报警通讯方式:RS485
无线接收频率:315MHz(默认不带)
外形尺寸:168*105*29mm</t>
  </si>
  <si>
    <t>报警主机IP网络模块</t>
  </si>
  <si>
    <t>1、内置高性能处理芯片，可将报警系统模拟总线数据信号转换成TCP/IP协议数据包通过以太网传输
2、在上级通讯机出现故障时，可保存长达12
小时的状态数据，待上级通讯机恢复正常后，
会主动上报状态信息  
4、接入系统中即自动发送本身的及转发的信号</t>
  </si>
  <si>
    <t>块</t>
  </si>
  <si>
    <t>32路联动模块</t>
  </si>
  <si>
    <t>DS-32路继电器模块是具有总线通讯功能的继电器输出设备,报警主机通过它可以在指定的情况下(报警等)合上或断开某一个输出同时也输出12V电压（有限流），从而可以达到报警联动的效果，一般与DVR的报警输入结合使用或联动LED灯。                    32路电压信号输出
铝合金外壳
通讯指示,故障一目了然
适用于跟电子地图灯联动</t>
  </si>
  <si>
    <t>声光报警器</t>
  </si>
  <si>
    <t>声光报警器(红/白双色外观),12VDC 压电警号,防火ABS阻燃外壳,声压(VDC)：110±3</t>
  </si>
  <si>
    <t>单防区脉冲主机</t>
  </si>
  <si>
    <t>·全新自主研发,真正掌握电子围栏核心技术的生产厂家。                     
·两种显示模式可选。                                         
·可微信或APP远程控制。
·可内置网络模块，实现与互联网互联互通，让联网更快捷。     
·LCD液晶显示,在主机液晶显示屏上,直接显示系统的最新工作状态和前端合金线的电压值,让用户一目了然。
·高低压切换功能,可根据安全需要灵活选择,多种电压输出值可用户自行调节,大大增加用户的感知观。
·独有的闪控技术,可以实现前端围栏上的每根线都有高压脉冲让入侵者无机可乘。
·远程液晶键盘控制,通过与控制键盘485或CAN总线链接,可远程监测调控电子围栏主机,如布撤防、高低压切换等。
·多种报警输出模式可选，可与我公司总线主机、分线主机、无线主机等配套使用，让报警更加完美。
·可订制个性化色彩。                                                      
·防区报警信号输出功能及LCD3寸液晶显示功能，标准485通讯,主机带遥控器可控制布撤防，防阻燃ABS材料。输入电压：185-245VAC
消耗电流：静态250mA  报警450mA      
备用电池：12V,7AH免维护电池         
使用工作温度：-20℃～+55℃
使用环境湿度： ≤95%RH
输出端口：1路485                     
报警输出：12V  
无线接收频率：315MHz                
与电脑连接端口：USB/TCPIP                               外形尺寸：225*240*70mm</t>
  </si>
  <si>
    <t>不锈钢防水箱</t>
  </si>
  <si>
    <t>长*宽*高(450mm*220mm*550mm)</t>
  </si>
  <si>
    <t>高压避雷器</t>
  </si>
  <si>
    <t>氧化锌、复合材料</t>
  </si>
  <si>
    <t>高压绝缘线</t>
  </si>
  <si>
    <t>耐高压15KV，硅胶绝缘材质</t>
  </si>
  <si>
    <t>终端杆（6线制含全套配件）</t>
  </si>
  <si>
    <t>铝合金管Φ32*85；4、6线可用</t>
  </si>
  <si>
    <t>承力杆（6线制含全套配件）</t>
  </si>
  <si>
    <t>铝合金管Φ28*85；4、6线可用</t>
  </si>
  <si>
    <t>中间杆（6线制含全套配件）</t>
  </si>
  <si>
    <t>85CM玻璃钢材质</t>
  </si>
  <si>
    <t>合金线</t>
  </si>
  <si>
    <t>多股不锈钢丝合金线，高强度，拉不断,400米/盘</t>
  </si>
  <si>
    <t>紧线器</t>
  </si>
  <si>
    <t>优质ABS，添加抗紫外剂、抗老化剂</t>
  </si>
  <si>
    <t>线连接器</t>
  </si>
  <si>
    <t>M10×20开槽铝螺丝，用于连接金属合金线</t>
  </si>
  <si>
    <t>室外主机警灯</t>
  </si>
  <si>
    <t>室外防水型警灯，DC12V供电，LED警示灯报警音120分贝</t>
  </si>
  <si>
    <t>警示牌</t>
  </si>
  <si>
    <t>夜光型警示牌</t>
  </si>
  <si>
    <t>接地桩及接地线</t>
  </si>
  <si>
    <t>角铁、6平方铜导线</t>
  </si>
  <si>
    <t>单防区地址模块</t>
  </si>
  <si>
    <t xml:space="preserve">单防区输出模块，采用数字尖端传输技术，传输稳定可靠，总线模块与主机之间实时通信，大大增强系统安全性；先进的防雷设计，大大降低雷击可能。工作电压：DC12V
防区数量：1防区
消耗电流： ≤50mA
工作温度 ：-10℃～+45℃
</t>
  </si>
  <si>
    <t>线缆</t>
  </si>
  <si>
    <t>信号线RVVP2*1.0及电源线RVV3*1.5</t>
  </si>
  <si>
    <t>批</t>
  </si>
  <si>
    <t>A</t>
  </si>
  <si>
    <t>设备材料总价</t>
  </si>
  <si>
    <t>B</t>
  </si>
  <si>
    <t>安装调试费=A*15%</t>
  </si>
  <si>
    <t>C</t>
  </si>
  <si>
    <t>税金=（A+B）9%</t>
  </si>
  <si>
    <t>D</t>
  </si>
  <si>
    <t>费用总计=A+B+C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</si>
</sst>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[$￥-804]* #,##0_ ;_ [$￥-804]* \-#,##0_ ;_ [$￥-804]* &quot;-&quot;??_ ;_ @_ "/>
    <numFmt numFmtId="177" formatCode="0.00_ "/>
  </numFmts>
  <fonts count="4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name val="Arial Unicode MS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0"/>
      <name val="Times New Roman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  <font>
      <sz val="12"/>
      <name val="宋体"/>
      <charset val="134"/>
    </font>
    <font>
      <b/>
      <sz val="12"/>
      <name val="宋体"/>
      <charset val="134"/>
    </font>
    <font>
      <sz val="10"/>
      <name val="Arial"/>
      <charset val="134"/>
    </font>
    <font>
      <sz val="10"/>
      <name val="Helv"/>
      <charset val="0"/>
    </font>
    <font>
      <sz val="10"/>
      <name val="Helv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9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6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176" fontId="33" fillId="0" borderId="0"/>
    <xf numFmtId="176" fontId="0" fillId="0" borderId="0">
      <alignment vertical="center"/>
    </xf>
    <xf numFmtId="0" fontId="34" fillId="0" borderId="0"/>
    <xf numFmtId="176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>
      <alignment vertical="center"/>
    </xf>
    <xf numFmtId="176" fontId="33" fillId="0" borderId="0"/>
    <xf numFmtId="43" fontId="33" fillId="0" borderId="0" applyFont="0" applyFill="0" applyBorder="0" applyAlignment="0" applyProtection="0">
      <alignment vertical="center"/>
    </xf>
    <xf numFmtId="176" fontId="0" fillId="0" borderId="0">
      <alignment vertical="center"/>
    </xf>
    <xf numFmtId="176" fontId="0" fillId="0" borderId="0">
      <alignment vertical="center"/>
    </xf>
    <xf numFmtId="176" fontId="33" fillId="0" borderId="0"/>
    <xf numFmtId="0" fontId="9" fillId="0" borderId="0">
      <alignment vertical="center"/>
    </xf>
    <xf numFmtId="0" fontId="33" fillId="0" borderId="0"/>
    <xf numFmtId="176" fontId="33" fillId="0" borderId="0"/>
    <xf numFmtId="176" fontId="33" fillId="0" borderId="0"/>
    <xf numFmtId="0" fontId="34" fillId="0" borderId="0"/>
    <xf numFmtId="176" fontId="35" fillId="0" borderId="0"/>
    <xf numFmtId="176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176" fontId="34" fillId="0" borderId="0"/>
    <xf numFmtId="176" fontId="36" fillId="0" borderId="0"/>
    <xf numFmtId="176" fontId="0" fillId="0" borderId="0">
      <alignment vertical="center"/>
    </xf>
    <xf numFmtId="176" fontId="33" fillId="0" borderId="0"/>
    <xf numFmtId="176" fontId="33" fillId="0" borderId="0"/>
    <xf numFmtId="176" fontId="0" fillId="0" borderId="0">
      <alignment vertical="center"/>
    </xf>
    <xf numFmtId="176" fontId="0" fillId="0" borderId="0">
      <alignment vertical="center"/>
    </xf>
    <xf numFmtId="0" fontId="34" fillId="0" borderId="0"/>
    <xf numFmtId="0" fontId="0" fillId="0" borderId="0">
      <alignment vertical="center"/>
    </xf>
    <xf numFmtId="0" fontId="37" fillId="0" borderId="0"/>
    <xf numFmtId="0" fontId="34" fillId="0" borderId="0"/>
    <xf numFmtId="0" fontId="34" fillId="0" borderId="0">
      <alignment vertical="center"/>
    </xf>
    <xf numFmtId="0" fontId="38" fillId="0" borderId="0"/>
    <xf numFmtId="0" fontId="39" fillId="0" borderId="0">
      <alignment vertical="center"/>
    </xf>
    <xf numFmtId="41" fontId="33" fillId="0" borderId="0" applyFont="0" applyFill="0" applyBorder="0" applyAlignment="0" applyProtection="0">
      <alignment vertical="center"/>
    </xf>
    <xf numFmtId="0" fontId="34" fillId="0" borderId="0">
      <alignment vertical="center"/>
    </xf>
    <xf numFmtId="0" fontId="38" fillId="0" borderId="0"/>
    <xf numFmtId="0" fontId="38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9" fillId="0" borderId="1" xfId="51" applyFont="1" applyFill="1" applyBorder="1" applyAlignment="1">
      <alignment horizontal="center" vertical="center"/>
    </xf>
    <xf numFmtId="0" fontId="9" fillId="0" borderId="1" xfId="87" applyFont="1" applyFill="1" applyBorder="1" applyAlignment="1">
      <alignment horizontal="center" vertical="center" wrapText="1"/>
    </xf>
    <xf numFmtId="0" fontId="10" fillId="0" borderId="1" xfId="88" applyFont="1" applyFill="1" applyBorder="1" applyAlignment="1">
      <alignment horizontal="center" vertical="center" wrapText="1" shrinkToFit="1"/>
    </xf>
    <xf numFmtId="0" fontId="9" fillId="0" borderId="1" xfId="88" applyNumberFormat="1" applyFont="1" applyFill="1" applyBorder="1" applyAlignment="1">
      <alignment horizontal="center" vertical="center" shrinkToFit="1"/>
    </xf>
    <xf numFmtId="0" fontId="9" fillId="0" borderId="1" xfId="88" applyFont="1" applyFill="1" applyBorder="1" applyAlignment="1">
      <alignment horizontal="center" vertical="center" shrinkToFit="1"/>
    </xf>
    <xf numFmtId="177" fontId="9" fillId="0" borderId="1" xfId="88" applyNumberFormat="1" applyFont="1" applyFill="1" applyBorder="1" applyAlignment="1">
      <alignment horizontal="center" vertical="center" shrinkToFit="1"/>
    </xf>
    <xf numFmtId="177" fontId="9" fillId="0" borderId="1" xfId="87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87" applyFont="1" applyFill="1" applyBorder="1" applyAlignment="1">
      <alignment horizontal="center" vertical="center" wrapText="1"/>
    </xf>
    <xf numFmtId="0" fontId="9" fillId="0" borderId="1" xfId="88" applyFont="1" applyFill="1" applyBorder="1" applyAlignment="1">
      <alignment horizontal="left" vertical="center" wrapText="1" shrinkToFit="1"/>
    </xf>
    <xf numFmtId="0" fontId="9" fillId="0" borderId="1" xfId="88" applyFont="1" applyFill="1" applyBorder="1" applyAlignment="1">
      <alignment horizontal="center" vertical="center" wrapText="1" shrinkToFit="1"/>
    </xf>
    <xf numFmtId="0" fontId="11" fillId="0" borderId="1" xfId="90" applyNumberFormat="1" applyFont="1" applyFill="1" applyBorder="1" applyAlignment="1">
      <alignment horizontal="center" vertical="center"/>
    </xf>
    <xf numFmtId="0" fontId="9" fillId="0" borderId="1" xfId="90" applyNumberFormat="1" applyFont="1" applyFill="1" applyBorder="1" applyAlignment="1">
      <alignment horizontal="center" vertical="center"/>
    </xf>
    <xf numFmtId="0" fontId="12" fillId="0" borderId="5" xfId="76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77" fontId="13" fillId="0" borderId="1" xfId="0" applyNumberFormat="1" applyFont="1" applyFill="1" applyBorder="1" applyAlignment="1">
      <alignment horizontal="center" vertical="center" wrapText="1"/>
    </xf>
    <xf numFmtId="0" fontId="12" fillId="0" borderId="6" xfId="76" applyFont="1" applyFill="1" applyBorder="1" applyAlignment="1">
      <alignment horizontal="center" vertical="center" wrapText="1"/>
    </xf>
    <xf numFmtId="0" fontId="12" fillId="0" borderId="1" xfId="76" applyFont="1" applyFill="1" applyBorder="1" applyAlignment="1">
      <alignment horizontal="center" vertical="center" wrapText="1"/>
    </xf>
  </cellXfs>
  <cellStyles count="9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三棍闸通道控制系统配置清单_1" xfId="49"/>
    <cellStyle name="常规 190" xfId="50"/>
    <cellStyle name="0,0_x000d__x000a_NA_x000d__x000a_" xfId="51"/>
    <cellStyle name="常规 188" xfId="52"/>
    <cellStyle name="千位分隔 8" xfId="53"/>
    <cellStyle name="常规 143" xfId="54"/>
    <cellStyle name="常规_一卡通系统 3" xfId="55"/>
    <cellStyle name="千位分隔_Sheet1" xfId="56"/>
    <cellStyle name="常规 144" xfId="57"/>
    <cellStyle name="常规 16" xfId="58"/>
    <cellStyle name="常规_一卡通系统 2" xfId="59"/>
    <cellStyle name="常规 51" xfId="60"/>
    <cellStyle name="常规_三亚瑞都水郡1261户－韩驰对讲清单、参数（数字）20140311" xfId="61"/>
    <cellStyle name="常规_一卡通系统 4" xfId="62"/>
    <cellStyle name="常规_一卡通系统 5" xfId="63"/>
    <cellStyle name="0,0&#13;&#10;NA&#13;&#10;" xfId="64"/>
    <cellStyle name="常规_2005年AURINE产品公开报价（不含税）050301" xfId="65"/>
    <cellStyle name="常规 10 2" xfId="66"/>
    <cellStyle name="常规 2" xfId="67"/>
    <cellStyle name="常规 3" xfId="68"/>
    <cellStyle name="常规 19" xfId="69"/>
    <cellStyle name="常规_CK报价" xfId="70"/>
    <cellStyle name="常规 140" xfId="71"/>
    <cellStyle name="常规_消费管理系统配置清单_2 2" xfId="72"/>
    <cellStyle name="常规_翼闸通道控制系统配置清单" xfId="73"/>
    <cellStyle name="常规 192" xfId="74"/>
    <cellStyle name="常规 191" xfId="75"/>
    <cellStyle name="0,0_x000d_&#10;NA_x000d_&#10;" xfId="76"/>
    <cellStyle name="常规 2 6 27 2" xfId="77"/>
    <cellStyle name="样式 1" xfId="78"/>
    <cellStyle name="常规 11 3" xfId="79"/>
    <cellStyle name="常规 2 2" xfId="80"/>
    <cellStyle name="常规_配置" xfId="81"/>
    <cellStyle name="常规_Sheet2_1" xfId="82"/>
    <cellStyle name="千位分隔[0]_Sheet1" xfId="83"/>
    <cellStyle name="常规 2 20 2 2 3" xfId="84"/>
    <cellStyle name="常规_Sheet1" xfId="85"/>
    <cellStyle name="常规_Sheet1 2" xfId="86"/>
    <cellStyle name="0,0_x000d__x000a_NA_x000d__x000a_ 2 3" xfId="87"/>
    <cellStyle name="常规_2009年销售人员区域分配表 2" xfId="88"/>
    <cellStyle name="常规_扬州嘉里 住宅清单 机电 分单体" xfId="89"/>
    <cellStyle name="常规 3 3" xfId="9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abSelected="1" topLeftCell="A13" workbookViewId="0">
      <selection activeCell="I5" sqref="I5"/>
    </sheetView>
  </sheetViews>
  <sheetFormatPr defaultColWidth="8.89166666666667" defaultRowHeight="34" customHeight="1" outlineLevelCol="7"/>
  <cols>
    <col min="1" max="1" width="7" style="1" customWidth="1"/>
    <col min="2" max="2" width="15.5583333333333" style="2" customWidth="1"/>
    <col min="3" max="3" width="18.5" style="2" customWidth="1"/>
    <col min="4" max="4" width="28.3833333333333" style="2" customWidth="1"/>
    <col min="5" max="5" width="6.63333333333333" style="1" customWidth="1"/>
    <col min="6" max="6" width="9.89166666666667" style="1" customWidth="1"/>
    <col min="7" max="7" width="12.6666666666667" style="1" customWidth="1"/>
    <col min="8" max="8" width="12.775" style="1" customWidth="1"/>
    <col min="9" max="9" width="13" style="2" customWidth="1"/>
    <col min="10" max="16384" width="8.89166666666667" style="1"/>
  </cols>
  <sheetData>
    <row r="1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customHeight="1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customHeight="1" spans="1:8">
      <c r="A3" s="5" t="s">
        <v>9</v>
      </c>
      <c r="B3" s="5"/>
      <c r="C3" s="5"/>
      <c r="D3" s="5"/>
      <c r="E3" s="5"/>
      <c r="F3" s="5"/>
      <c r="G3" s="5"/>
      <c r="H3" s="5"/>
    </row>
    <row r="4" customHeight="1" spans="1:8">
      <c r="A4" s="6">
        <v>1</v>
      </c>
      <c r="B4" s="7" t="s">
        <v>10</v>
      </c>
      <c r="C4" s="6" t="s">
        <v>11</v>
      </c>
      <c r="D4" s="8" t="s">
        <v>12</v>
      </c>
      <c r="E4" s="9">
        <v>6</v>
      </c>
      <c r="F4" s="9" t="s">
        <v>13</v>
      </c>
      <c r="G4" s="10">
        <v>485</v>
      </c>
      <c r="H4" s="10">
        <f t="shared" ref="H4:H9" si="0">E4*G4</f>
        <v>2910</v>
      </c>
    </row>
    <row r="5" customHeight="1" spans="1:8">
      <c r="A5" s="6">
        <v>2</v>
      </c>
      <c r="B5" s="7" t="s">
        <v>14</v>
      </c>
      <c r="C5" s="6" t="s">
        <v>15</v>
      </c>
      <c r="D5" s="8" t="s">
        <v>16</v>
      </c>
      <c r="E5" s="10">
        <v>3</v>
      </c>
      <c r="F5" s="9" t="s">
        <v>17</v>
      </c>
      <c r="G5" s="10">
        <v>380</v>
      </c>
      <c r="H5" s="10">
        <f t="shared" si="0"/>
        <v>1140</v>
      </c>
    </row>
    <row r="6" customHeight="1" spans="1:8">
      <c r="A6" s="6">
        <v>3</v>
      </c>
      <c r="B6" s="7" t="s">
        <v>18</v>
      </c>
      <c r="C6" s="6" t="s">
        <v>15</v>
      </c>
      <c r="D6" s="8" t="s">
        <v>19</v>
      </c>
      <c r="E6" s="10">
        <v>3</v>
      </c>
      <c r="F6" s="10" t="s">
        <v>20</v>
      </c>
      <c r="G6" s="10">
        <v>256</v>
      </c>
      <c r="H6" s="10">
        <f t="shared" si="0"/>
        <v>768</v>
      </c>
    </row>
    <row r="7" customHeight="1" spans="1:8">
      <c r="A7" s="6">
        <v>4</v>
      </c>
      <c r="B7" s="7" t="s">
        <v>21</v>
      </c>
      <c r="C7" s="6" t="s">
        <v>22</v>
      </c>
      <c r="D7" s="11" t="s">
        <v>23</v>
      </c>
      <c r="E7" s="10">
        <v>1</v>
      </c>
      <c r="F7" s="9" t="s">
        <v>13</v>
      </c>
      <c r="G7" s="10">
        <v>1380</v>
      </c>
      <c r="H7" s="10">
        <f t="shared" si="0"/>
        <v>1380</v>
      </c>
    </row>
    <row r="8" customHeight="1" spans="1:8">
      <c r="A8" s="6">
        <v>5</v>
      </c>
      <c r="B8" s="7" t="s">
        <v>24</v>
      </c>
      <c r="C8" s="6" t="s">
        <v>15</v>
      </c>
      <c r="D8" s="8" t="s">
        <v>25</v>
      </c>
      <c r="E8" s="10">
        <v>300</v>
      </c>
      <c r="F8" s="10" t="s">
        <v>26</v>
      </c>
      <c r="G8" s="10">
        <v>2</v>
      </c>
      <c r="H8" s="10">
        <f t="shared" si="0"/>
        <v>600</v>
      </c>
    </row>
    <row r="9" customHeight="1" spans="1:8">
      <c r="A9" s="6">
        <v>6</v>
      </c>
      <c r="B9" s="7" t="s">
        <v>27</v>
      </c>
      <c r="C9" s="6" t="s">
        <v>15</v>
      </c>
      <c r="D9" s="8" t="s">
        <v>28</v>
      </c>
      <c r="E9" s="10">
        <v>500</v>
      </c>
      <c r="F9" s="10" t="s">
        <v>26</v>
      </c>
      <c r="G9" s="10">
        <v>4.5</v>
      </c>
      <c r="H9" s="10">
        <f t="shared" si="0"/>
        <v>2250</v>
      </c>
    </row>
    <row r="10" customHeight="1" spans="1:8">
      <c r="A10" s="12" t="s">
        <v>29</v>
      </c>
      <c r="B10" s="13"/>
      <c r="C10" s="13"/>
      <c r="D10" s="13"/>
      <c r="E10" s="13"/>
      <c r="F10" s="13"/>
      <c r="G10" s="13"/>
      <c r="H10" s="14"/>
    </row>
    <row r="11" customHeight="1" spans="1:8">
      <c r="A11" s="15">
        <v>1</v>
      </c>
      <c r="B11" s="16" t="s">
        <v>30</v>
      </c>
      <c r="C11" s="16" t="s">
        <v>15</v>
      </c>
      <c r="D11" s="17" t="s">
        <v>31</v>
      </c>
      <c r="E11" s="18">
        <v>1</v>
      </c>
      <c r="F11" s="19" t="s">
        <v>32</v>
      </c>
      <c r="G11" s="20">
        <v>4850</v>
      </c>
      <c r="H11" s="21">
        <f>E11*G11</f>
        <v>4850</v>
      </c>
    </row>
    <row r="12" customHeight="1" spans="1:8">
      <c r="A12" s="15">
        <v>2</v>
      </c>
      <c r="B12" s="16" t="s">
        <v>33</v>
      </c>
      <c r="C12" s="16" t="s">
        <v>15</v>
      </c>
      <c r="D12" s="22" t="s">
        <v>34</v>
      </c>
      <c r="E12" s="18">
        <v>1</v>
      </c>
      <c r="F12" s="19" t="s">
        <v>13</v>
      </c>
      <c r="G12" s="20">
        <v>1280</v>
      </c>
      <c r="H12" s="21">
        <f>E12*G12</f>
        <v>1280</v>
      </c>
    </row>
    <row r="13" customHeight="1" spans="1:8">
      <c r="A13" s="15">
        <v>3</v>
      </c>
      <c r="B13" s="23" t="s">
        <v>35</v>
      </c>
      <c r="C13" s="16" t="s">
        <v>15</v>
      </c>
      <c r="D13" s="22" t="s">
        <v>36</v>
      </c>
      <c r="E13" s="18">
        <v>1</v>
      </c>
      <c r="F13" s="19" t="s">
        <v>37</v>
      </c>
      <c r="G13" s="20">
        <v>350</v>
      </c>
      <c r="H13" s="21">
        <f>E13*G13</f>
        <v>350</v>
      </c>
    </row>
    <row r="14" customHeight="1" spans="1:8">
      <c r="A14" s="15">
        <v>4</v>
      </c>
      <c r="B14" s="16" t="s">
        <v>38</v>
      </c>
      <c r="C14" s="16" t="s">
        <v>15</v>
      </c>
      <c r="D14" s="24" t="s">
        <v>39</v>
      </c>
      <c r="E14" s="18">
        <v>1</v>
      </c>
      <c r="F14" s="19" t="s">
        <v>37</v>
      </c>
      <c r="G14" s="20">
        <v>650</v>
      </c>
      <c r="H14" s="21">
        <f>E14*G14</f>
        <v>650</v>
      </c>
    </row>
    <row r="15" customHeight="1" spans="1:8">
      <c r="A15" s="15">
        <v>6</v>
      </c>
      <c r="B15" s="16" t="s">
        <v>40</v>
      </c>
      <c r="C15" s="16" t="s">
        <v>15</v>
      </c>
      <c r="D15" s="22" t="s">
        <v>41</v>
      </c>
      <c r="E15" s="18">
        <v>1</v>
      </c>
      <c r="F15" s="16" t="s">
        <v>32</v>
      </c>
      <c r="G15" s="20">
        <v>225</v>
      </c>
      <c r="H15" s="21">
        <f t="shared" ref="H15:H22" si="1">E15*G15</f>
        <v>225</v>
      </c>
    </row>
    <row r="16" customHeight="1" spans="1:8">
      <c r="A16" s="15">
        <v>7</v>
      </c>
      <c r="B16" s="25" t="s">
        <v>42</v>
      </c>
      <c r="C16" s="16" t="s">
        <v>15</v>
      </c>
      <c r="D16" s="22" t="s">
        <v>43</v>
      </c>
      <c r="E16" s="26">
        <v>2</v>
      </c>
      <c r="F16" s="19" t="s">
        <v>13</v>
      </c>
      <c r="G16" s="21">
        <v>3480</v>
      </c>
      <c r="H16" s="21">
        <f t="shared" si="1"/>
        <v>6960</v>
      </c>
    </row>
    <row r="17" customHeight="1" spans="1:8">
      <c r="A17" s="15">
        <v>8</v>
      </c>
      <c r="B17" s="25" t="s">
        <v>44</v>
      </c>
      <c r="C17" s="16" t="s">
        <v>15</v>
      </c>
      <c r="D17" s="25" t="s">
        <v>45</v>
      </c>
      <c r="E17" s="27">
        <v>2</v>
      </c>
      <c r="F17" s="19" t="s">
        <v>13</v>
      </c>
      <c r="G17" s="21">
        <v>330</v>
      </c>
      <c r="H17" s="21">
        <f t="shared" si="1"/>
        <v>660</v>
      </c>
    </row>
    <row r="18" customHeight="1" spans="1:8">
      <c r="A18" s="15">
        <v>9</v>
      </c>
      <c r="B18" s="25" t="s">
        <v>46</v>
      </c>
      <c r="C18" s="16" t="s">
        <v>15</v>
      </c>
      <c r="D18" s="25" t="s">
        <v>47</v>
      </c>
      <c r="E18" s="27">
        <v>2</v>
      </c>
      <c r="F18" s="19" t="s">
        <v>32</v>
      </c>
      <c r="G18" s="21">
        <v>195</v>
      </c>
      <c r="H18" s="21">
        <f t="shared" si="1"/>
        <v>390</v>
      </c>
    </row>
    <row r="19" customHeight="1" spans="1:8">
      <c r="A19" s="15">
        <v>10</v>
      </c>
      <c r="B19" s="25" t="s">
        <v>48</v>
      </c>
      <c r="C19" s="16" t="s">
        <v>15</v>
      </c>
      <c r="D19" s="25" t="s">
        <v>49</v>
      </c>
      <c r="E19" s="27">
        <v>100</v>
      </c>
      <c r="F19" s="19" t="s">
        <v>26</v>
      </c>
      <c r="G19" s="21">
        <v>2</v>
      </c>
      <c r="H19" s="21">
        <f t="shared" si="1"/>
        <v>200</v>
      </c>
    </row>
    <row r="20" customHeight="1" spans="1:8">
      <c r="A20" s="15">
        <v>11</v>
      </c>
      <c r="B20" s="25" t="s">
        <v>50</v>
      </c>
      <c r="C20" s="16" t="s">
        <v>15</v>
      </c>
      <c r="D20" s="25" t="s">
        <v>51</v>
      </c>
      <c r="E20" s="18">
        <v>4</v>
      </c>
      <c r="F20" s="19" t="s">
        <v>32</v>
      </c>
      <c r="G20" s="21">
        <v>48</v>
      </c>
      <c r="H20" s="21">
        <f t="shared" si="1"/>
        <v>192</v>
      </c>
    </row>
    <row r="21" customHeight="1" spans="1:8">
      <c r="A21" s="15">
        <v>12</v>
      </c>
      <c r="B21" s="25" t="s">
        <v>52</v>
      </c>
      <c r="C21" s="16" t="s">
        <v>15</v>
      </c>
      <c r="D21" s="25" t="s">
        <v>53</v>
      </c>
      <c r="E21" s="27">
        <v>10</v>
      </c>
      <c r="F21" s="19" t="s">
        <v>32</v>
      </c>
      <c r="G21" s="21">
        <v>46</v>
      </c>
      <c r="H21" s="21">
        <f t="shared" si="1"/>
        <v>460</v>
      </c>
    </row>
    <row r="22" customHeight="1" spans="1:8">
      <c r="A22" s="15">
        <v>13</v>
      </c>
      <c r="B22" s="25" t="s">
        <v>54</v>
      </c>
      <c r="C22" s="16" t="s">
        <v>15</v>
      </c>
      <c r="D22" s="25" t="s">
        <v>55</v>
      </c>
      <c r="E22" s="27">
        <v>25</v>
      </c>
      <c r="F22" s="19" t="s">
        <v>32</v>
      </c>
      <c r="G22" s="21">
        <v>55</v>
      </c>
      <c r="H22" s="21">
        <f t="shared" si="1"/>
        <v>1375</v>
      </c>
    </row>
    <row r="23" customHeight="1" spans="1:8">
      <c r="A23" s="15">
        <v>14</v>
      </c>
      <c r="B23" s="25" t="s">
        <v>56</v>
      </c>
      <c r="C23" s="16" t="s">
        <v>15</v>
      </c>
      <c r="D23" s="25" t="s">
        <v>57</v>
      </c>
      <c r="E23" s="18">
        <v>1200</v>
      </c>
      <c r="F23" s="19" t="s">
        <v>26</v>
      </c>
      <c r="G23" s="21">
        <v>0.8</v>
      </c>
      <c r="H23" s="21">
        <f t="shared" ref="H23:H30" si="2">E23*G23</f>
        <v>960</v>
      </c>
    </row>
    <row r="24" customHeight="1" spans="1:8">
      <c r="A24" s="15">
        <v>15</v>
      </c>
      <c r="B24" s="25" t="s">
        <v>58</v>
      </c>
      <c r="C24" s="16" t="s">
        <v>15</v>
      </c>
      <c r="D24" s="25" t="s">
        <v>59</v>
      </c>
      <c r="E24" s="18">
        <v>12</v>
      </c>
      <c r="F24" s="19" t="s">
        <v>20</v>
      </c>
      <c r="G24" s="20">
        <v>4</v>
      </c>
      <c r="H24" s="21">
        <f t="shared" si="2"/>
        <v>48</v>
      </c>
    </row>
    <row r="25" customHeight="1" spans="1:8">
      <c r="A25" s="15">
        <v>16</v>
      </c>
      <c r="B25" s="16" t="s">
        <v>60</v>
      </c>
      <c r="C25" s="16" t="s">
        <v>15</v>
      </c>
      <c r="D25" s="25" t="s">
        <v>61</v>
      </c>
      <c r="E25" s="18">
        <v>24</v>
      </c>
      <c r="F25" s="16" t="s">
        <v>20</v>
      </c>
      <c r="G25" s="20">
        <v>3</v>
      </c>
      <c r="H25" s="21">
        <f t="shared" si="2"/>
        <v>72</v>
      </c>
    </row>
    <row r="26" customHeight="1" spans="1:8">
      <c r="A26" s="15">
        <v>17</v>
      </c>
      <c r="B26" s="16" t="s">
        <v>62</v>
      </c>
      <c r="C26" s="16" t="s">
        <v>15</v>
      </c>
      <c r="D26" s="22" t="s">
        <v>63</v>
      </c>
      <c r="E26" s="18">
        <v>2</v>
      </c>
      <c r="F26" s="16" t="s">
        <v>20</v>
      </c>
      <c r="G26" s="20">
        <v>75</v>
      </c>
      <c r="H26" s="21">
        <f t="shared" si="2"/>
        <v>150</v>
      </c>
    </row>
    <row r="27" customHeight="1" spans="1:8">
      <c r="A27" s="15">
        <v>18</v>
      </c>
      <c r="B27" s="16" t="s">
        <v>64</v>
      </c>
      <c r="C27" s="16" t="s">
        <v>15</v>
      </c>
      <c r="D27" s="25" t="s">
        <v>65</v>
      </c>
      <c r="E27" s="18">
        <v>15</v>
      </c>
      <c r="F27" s="16" t="s">
        <v>37</v>
      </c>
      <c r="G27" s="20">
        <v>6</v>
      </c>
      <c r="H27" s="21">
        <f t="shared" si="2"/>
        <v>90</v>
      </c>
    </row>
    <row r="28" customHeight="1" spans="1:8">
      <c r="A28" s="15">
        <v>19</v>
      </c>
      <c r="B28" s="16" t="s">
        <v>66</v>
      </c>
      <c r="C28" s="16" t="s">
        <v>15</v>
      </c>
      <c r="D28" s="25" t="s">
        <v>67</v>
      </c>
      <c r="E28" s="18">
        <v>2</v>
      </c>
      <c r="F28" s="16" t="s">
        <v>32</v>
      </c>
      <c r="G28" s="20">
        <v>85</v>
      </c>
      <c r="H28" s="21">
        <f t="shared" si="2"/>
        <v>170</v>
      </c>
    </row>
    <row r="29" customHeight="1" spans="1:8">
      <c r="A29" s="15">
        <v>20</v>
      </c>
      <c r="B29" s="16" t="s">
        <v>68</v>
      </c>
      <c r="C29" s="16" t="s">
        <v>15</v>
      </c>
      <c r="D29" s="22" t="s">
        <v>69</v>
      </c>
      <c r="E29" s="18">
        <v>2</v>
      </c>
      <c r="F29" s="16" t="s">
        <v>20</v>
      </c>
      <c r="G29" s="20">
        <v>65</v>
      </c>
      <c r="H29" s="21">
        <f t="shared" si="2"/>
        <v>130</v>
      </c>
    </row>
    <row r="30" customHeight="1" spans="1:8">
      <c r="A30" s="15">
        <v>21</v>
      </c>
      <c r="B30" s="16" t="s">
        <v>70</v>
      </c>
      <c r="C30" s="16" t="s">
        <v>15</v>
      </c>
      <c r="D30" s="22" t="s">
        <v>71</v>
      </c>
      <c r="E30" s="22">
        <v>1</v>
      </c>
      <c r="F30" s="16" t="s">
        <v>72</v>
      </c>
      <c r="G30" s="20">
        <v>500</v>
      </c>
      <c r="H30" s="21">
        <f t="shared" si="2"/>
        <v>500</v>
      </c>
    </row>
    <row r="31" customHeight="1" spans="1:8">
      <c r="A31" s="28" t="s">
        <v>73</v>
      </c>
      <c r="B31" s="29" t="s">
        <v>74</v>
      </c>
      <c r="C31" s="30"/>
      <c r="D31" s="30"/>
      <c r="E31" s="30"/>
      <c r="F31" s="30"/>
      <c r="G31" s="31"/>
      <c r="H31" s="32">
        <f>SUM(H4:H30)</f>
        <v>28760</v>
      </c>
    </row>
    <row r="32" customHeight="1" spans="1:8">
      <c r="A32" s="28" t="s">
        <v>75</v>
      </c>
      <c r="B32" s="29" t="s">
        <v>76</v>
      </c>
      <c r="C32" s="30"/>
      <c r="D32" s="30"/>
      <c r="E32" s="30"/>
      <c r="F32" s="30"/>
      <c r="G32" s="31"/>
      <c r="H32" s="32">
        <f>H31*15%</f>
        <v>4314</v>
      </c>
    </row>
    <row r="33" customHeight="1" spans="1:8">
      <c r="A33" s="33" t="s">
        <v>77</v>
      </c>
      <c r="B33" s="29" t="s">
        <v>78</v>
      </c>
      <c r="C33" s="30"/>
      <c r="D33" s="30"/>
      <c r="E33" s="30"/>
      <c r="F33" s="30"/>
      <c r="G33" s="31"/>
      <c r="H33" s="32">
        <f>(H31+H32)*9%</f>
        <v>2976.66</v>
      </c>
    </row>
    <row r="34" customHeight="1" spans="1:8">
      <c r="A34" s="34" t="s">
        <v>79</v>
      </c>
      <c r="B34" s="30" t="s">
        <v>80</v>
      </c>
      <c r="C34" s="30"/>
      <c r="D34" s="30"/>
      <c r="E34" s="30"/>
      <c r="F34" s="30"/>
      <c r="G34" s="31"/>
      <c r="H34" s="32">
        <f>H31+H32+H33</f>
        <v>36050.66</v>
      </c>
    </row>
  </sheetData>
  <mergeCells count="7">
    <mergeCell ref="A1:H1"/>
    <mergeCell ref="A3:H3"/>
    <mergeCell ref="A10:H10"/>
    <mergeCell ref="B31:G31"/>
    <mergeCell ref="B32:G32"/>
    <mergeCell ref="B33:G33"/>
    <mergeCell ref="B34:G34"/>
  </mergeCells>
  <pageMargins left="0.75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纪海燕</cp:lastModifiedBy>
  <dcterms:created xsi:type="dcterms:W3CDTF">2021-03-12T01:04:00Z</dcterms:created>
  <dcterms:modified xsi:type="dcterms:W3CDTF">2025-12-01T09:14:33Z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4626C28114F94F9B85FA64914EA6D4B3</vt:lpwstr>
  </property>
  <property fmtid="{D5CDD505-2E9C-101B-9397-08002B2CF9AE}" pid="4" name="commondata">
    <vt:lpwstr>eyJoZGlkIjoiZTI0MDJkMmRjYjgxZDAwYmJhMDdlMTMwM2U5MzgzODgifQ==</vt:lpwstr>
  </property>
  <property fmtid="{D5CDD505-2E9C-101B-9397-08002B2CF9AE}" pid="5" name="CalculationRule">
    <vt:i4>0</vt:i4>
  </property>
</Properties>
</file>